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<sst xmlns="http://schemas.openxmlformats.org/spreadsheetml/2006/main" count="252" uniqueCount="129">
  <si>
    <t>ОТЧЕТ ОБ ИСПОЛНЕНИИ БЮДЖЕТА</t>
  </si>
  <si>
    <t>КОДЫ</t>
  </si>
  <si>
    <t xml:space="preserve">Форма по ОКУД </t>
  </si>
  <si>
    <t>0503117</t>
  </si>
  <si>
    <t>на 1 января 2016 г.</t>
  </si>
  <si>
    <t xml:space="preserve">Дата </t>
  </si>
  <si>
    <t>Наименование финансового органа</t>
  </si>
  <si>
    <t>Администрация Беркат-Юртовского сельского поселения Грозненского муниципального района Чеченской Республики</t>
  </si>
  <si>
    <t xml:space="preserve">по ОКПО </t>
  </si>
  <si>
    <t xml:space="preserve">Глава по БК </t>
  </si>
  <si>
    <t>45268645</t>
  </si>
  <si>
    <t>550</t>
  </si>
  <si>
    <t>Наименование публично-правового образования</t>
  </si>
  <si>
    <t>бюджет Беркат-Юртовского сельского поселения</t>
  </si>
  <si>
    <t xml:space="preserve">по ОКТМО </t>
  </si>
  <si>
    <t>96207805001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</si>
  <si>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</si>
  <si>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</si>
  <si>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</si>
  <si>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</si>
  <si>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</si>
  <si>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</si>
  <si>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</si>
  <si>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</si>
  <si>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</si>
  <si>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</si>
  <si>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</si>
  <si>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</si>
  <si>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</si>
  <si>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</si>
  <si>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</si>
  <si>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</si>
  <si>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</si>
  <si>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</si>
  <si>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</si>
  <si>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</si>
  <si>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</si>
  <si>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</si>
  <si>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</si>
  <si>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</si>
  <si>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</si>
  <si>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</si>
  <si>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</si>
  <si>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-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</si>
  <si>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</si>
  <si>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182 10501021 01 0000 110</t>
  </si>
  <si>
    <t>Минимальный налог, зачисляемый в бюджеты субъектов Российской Федерации</t>
  </si>
  <si>
    <t>182 10501050 01 0000 110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</si>
  <si>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</si>
  <si>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</si>
  <si>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</si>
  <si>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</si>
  <si>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</si>
  <si>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</si>
  <si>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</si>
  <si>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</si>
  <si>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</si>
  <si>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182 11105025 10 0000 120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</si>
  <si>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</si>
  <si>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182 11402052 10 0000 410</t>
  </si>
  <si>
    <t>Дотации бюджетам сельских поселений на выравнивание бюджетной обеспеченности</t>
  </si>
  <si>
    <t>550 20201001 10 0000 151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</si>
  <si>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</si>
  <si>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550 20203015 10 0000 151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</si>
  <si>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</si>
  <si>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550 20204012 10 0000 151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</si>
  <si>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</si>
  <si>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</si>
  <si>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</si>
  <si>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</si>
  <si>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</si>
  <si>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550 0102 0020800 121 211</t>
  </si>
  <si>
    <t>Начисления на выплаты по оплате труда</t>
  </si>
  <si>
    <t>550 0102 0020800 121 213</t>
  </si>
  <si>
    <t>550 0104 0020400 121 211</t>
  </si>
  <si>
    <t>550 0104 0020400 121 213</t>
  </si>
  <si>
    <t>Услуги связи</t>
  </si>
  <si>
    <t>550 0104 0020400 242 221</t>
  </si>
  <si>
    <t>Прочие работы, услуги</t>
  </si>
  <si>
    <t>550 0104 0020400 242 226</t>
  </si>
  <si>
    <t>Коммунальные услуги</t>
  </si>
  <si>
    <t>550 0104 0020400 244 223</t>
  </si>
  <si>
    <t>Работы, услуги по содержанию имущества</t>
  </si>
  <si>
    <t>550 0104 0020400 244 225</t>
  </si>
  <si>
    <t>550 0104 0020400 244 226</t>
  </si>
  <si>
    <t>Увеличение стоимости основных средств</t>
  </si>
  <si>
    <t>550 0104 0020400 244 310</t>
  </si>
  <si>
    <t>Увеличение стоимости материальных запасов</t>
  </si>
  <si>
    <t>550 0104 0020400 244 340</t>
  </si>
  <si>
    <t>Прочие расходы</t>
  </si>
  <si>
    <t>550 0104 0020400 852 290</t>
  </si>
  <si>
    <t>550 0111 0700502 870 290</t>
  </si>
  <si>
    <t>550 0113 0960400 242 226</t>
  </si>
  <si>
    <t>550 0203 0013600 111 211</t>
  </si>
  <si>
    <t>550 0203 0013600 111 213</t>
  </si>
  <si>
    <t>Транспортные услуги</t>
  </si>
  <si>
    <t>550 0203 0013600 112 222</t>
  </si>
  <si>
    <t>550 0203 0013600 242 221</t>
  </si>
  <si>
    <t>550 0203 0013600 244 223</t>
  </si>
  <si>
    <t>Арендная плата за пользование имуществом</t>
  </si>
  <si>
    <t>550 0203 0013600 244 224</t>
  </si>
  <si>
    <t>550 0203 0013600 244 226</t>
  </si>
  <si>
    <t>550 0203 0013600 244 340</t>
  </si>
  <si>
    <t>550 0309 2180200 870 290</t>
  </si>
  <si>
    <t>550 0502 1020102 414 310</t>
  </si>
  <si>
    <t>550 0503 6000100 244 223</t>
  </si>
  <si>
    <t>550 0503 6000500 244 225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</si>
  <si>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</si>
  <si>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</si>
  <si>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</si>
  <si>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</si>
  <si>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</si>
  <si>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</si>
  <si>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</si>
  <si>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</si>
  <si>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</si>
  <si>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</si>
  <si>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</si>
  <si>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</si>
  <si>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</si>
  <si>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</si>
  <si>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</si>
  <si>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</si>
  <si>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550 01050201 10 0000 510</t>
  </si>
  <si>
    <t xml:space="preserve">     уменьшение остатков средств</t>
  </si>
  <si>
    <t>720</t>
  </si>
  <si>
    <t>550 01050201 10 0000 610</t>
  </si>
  <si>
    <t xml:space="preserve">   15 января 2016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</si>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</sst>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zoomScalePageLayoutView="0" workbookViewId="0" topLeftCell="A1">
      <selection activeCell="A1" sqref="A1:N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</cols>
  <sheetData>
    <row r="1" spans="1:15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</v>
      </c>
    </row>
    <row r="2" spans="1:15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3</v>
      </c>
    </row>
    <row r="3" spans="1:15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4" t="s">
        <v>5</v>
      </c>
      <c r="N3" s="4"/>
      <c r="O3" s="6">
        <v>42370</v>
      </c>
    </row>
    <row r="4" spans="1:15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4" t="s">
        <v>8</v>
      </c>
      <c r="M4" s="4"/>
      <c r="N4" s="4"/>
      <c r="O4" s="9" t="s">
        <v>10</v>
      </c>
    </row>
    <row r="5" spans="1:15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4" t="s">
        <v>9</v>
      </c>
      <c r="M5" s="4"/>
      <c r="N5" s="4"/>
      <c r="O5" s="9" t="s">
        <v>11</v>
      </c>
    </row>
    <row r="6" spans="1:15" s="1" customFormat="1" ht="13.5" customHeight="1">
      <c r="A6" s="7" t="s">
        <v>12</v>
      </c>
      <c r="B6" s="7"/>
      <c r="C6" s="7"/>
      <c r="D6" s="7"/>
      <c r="E6" s="8" t="s">
        <v>13</v>
      </c>
      <c r="F6" s="8"/>
      <c r="G6" s="8"/>
      <c r="H6" s="8"/>
      <c r="I6" s="8"/>
      <c r="J6" s="8"/>
      <c r="K6" s="8"/>
      <c r="L6" s="4" t="s">
        <v>14</v>
      </c>
      <c r="M6" s="4"/>
      <c r="N6" s="4"/>
      <c r="O6" s="9" t="s">
        <v>15</v>
      </c>
    </row>
    <row r="7" spans="1:15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9" t="s">
        <v>18</v>
      </c>
    </row>
    <row r="8" spans="1:15" s="1" customFormat="1" ht="13.5" customHeight="1">
      <c r="A8" s="7" t="s">
        <v>19</v>
      </c>
      <c r="B8" s="7"/>
      <c r="C8" s="7" t="s">
        <v>20</v>
      </c>
      <c r="D8" s="7"/>
      <c r="E8" s="7"/>
      <c r="F8" s="7"/>
      <c r="G8" s="7"/>
      <c r="H8" s="7"/>
      <c r="I8" s="7"/>
      <c r="J8" s="7"/>
      <c r="K8" s="4" t="s">
        <v>21</v>
      </c>
      <c r="L8" s="4"/>
      <c r="M8" s="4"/>
      <c r="N8" s="4"/>
      <c r="O8" s="11" t="s">
        <v>22</v>
      </c>
    </row>
    <row r="9" spans="1:15" s="1" customFormat="1" ht="13.5" customHeight="1">
      <c r="A9" s="12" t="s">
        <v>23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s="1" customFormat="1" ht="34.5" customHeight="1">
      <c r="A10" s="13" t="s">
        <v>24</v>
      </c>
      <c r="B10" s="13"/>
      <c r="C10" s="13"/>
      <c r="D10" s="13"/>
      <c r="E10" s="13"/>
      <c r="F10" s="13"/>
      <c r="G10" s="14" t="s">
        <v>25</v>
      </c>
      <c r="H10" s="14" t="s">
        <v>26</v>
      </c>
      <c r="I10" s="15" t="s">
        <v>27</v>
      </c>
      <c r="J10" s="16" t="s">
        <v>28</v>
      </c>
      <c r="K10" s="16"/>
      <c r="L10" s="16"/>
      <c r="M10" s="16"/>
      <c r="N10" s="17" t="s">
        <v>29</v>
      </c>
      <c r="O10" s="17"/>
    </row>
    <row r="11" spans="1:15" s="1" customFormat="1" ht="12.75" customHeight="1">
      <c r="A11" s="18" t="s">
        <v>30</v>
      </c>
      <c r="B11" s="18"/>
      <c r="C11" s="18"/>
      <c r="D11" s="18"/>
      <c r="E11" s="18"/>
      <c r="F11" s="18"/>
      <c r="G11" s="19" t="s">
        <v>31</v>
      </c>
      <c r="H11" s="19" t="s">
        <v>32</v>
      </c>
      <c r="I11" s="20" t="s">
        <v>33</v>
      </c>
      <c r="J11" s="21" t="s">
        <v>34</v>
      </c>
      <c r="K11" s="21"/>
      <c r="L11" s="21"/>
      <c r="M11" s="21"/>
      <c r="N11" s="22" t="s">
        <v>35</v>
      </c>
      <c r="O11" s="22"/>
    </row>
    <row r="12" spans="1:15" s="1" customFormat="1" ht="13.5" customHeight="1">
      <c r="A12" s="23" t="s">
        <v>36</v>
      </c>
      <c r="B12" s="23"/>
      <c r="C12" s="23"/>
      <c r="D12" s="23"/>
      <c r="E12" s="23"/>
      <c r="F12" s="23"/>
      <c r="G12" s="24" t="s">
        <v>37</v>
      </c>
      <c r="H12" s="24" t="s">
        <v>38</v>
      </c>
      <c r="I12" s="25">
        <f>3088120</f>
        <v>3088120</v>
      </c>
      <c r="J12" s="26">
        <f>3401151.45</f>
        <v>3401151.45</v>
      </c>
      <c r="K12" s="26"/>
      <c r="L12" s="26"/>
      <c r="M12" s="26"/>
      <c r="N12" s="27">
        <f>-313031.45</f>
        <v>-313031.45</v>
      </c>
      <c r="O12" s="27"/>
    </row>
    <row r="13" spans="1:15" s="1" customFormat="1" ht="45" customHeight="1">
      <c r="A13" s="28" t="s">
        <v>39</v>
      </c>
      <c r="B13" s="28"/>
      <c r="C13" s="28"/>
      <c r="D13" s="28"/>
      <c r="E13" s="28"/>
      <c r="F13" s="28"/>
      <c r="G13" s="29" t="s">
        <v>37</v>
      </c>
      <c r="H13" s="29" t="s">
        <v>40</v>
      </c>
      <c r="I13" s="30">
        <f>43000</f>
        <v>43000</v>
      </c>
      <c r="J13" s="31">
        <f>78214.53</f>
        <v>78214.53</v>
      </c>
      <c r="K13" s="31"/>
      <c r="L13" s="31"/>
      <c r="M13" s="31"/>
      <c r="N13" s="32">
        <f>-35214.53</f>
        <v>-35214.53</v>
      </c>
      <c r="O13" s="32"/>
    </row>
    <row r="14" spans="1:15" s="1" customFormat="1" ht="66" customHeight="1">
      <c r="A14" s="28" t="s">
        <v>41</v>
      </c>
      <c r="B14" s="28"/>
      <c r="C14" s="28"/>
      <c r="D14" s="28"/>
      <c r="E14" s="28"/>
      <c r="F14" s="28"/>
      <c r="G14" s="29" t="s">
        <v>37</v>
      </c>
      <c r="H14" s="29" t="s">
        <v>42</v>
      </c>
      <c r="I14" s="30">
        <f>200</f>
        <v>200</v>
      </c>
      <c r="J14" s="33" t="s">
        <v>43</v>
      </c>
      <c r="K14" s="33"/>
      <c r="L14" s="33"/>
      <c r="M14" s="33"/>
      <c r="N14" s="32">
        <f>200</f>
        <v>200</v>
      </c>
      <c r="O14" s="32"/>
    </row>
    <row r="15" spans="1:15" s="1" customFormat="1" ht="24" customHeight="1">
      <c r="A15" s="28" t="s">
        <v>44</v>
      </c>
      <c r="B15" s="28"/>
      <c r="C15" s="28"/>
      <c r="D15" s="28"/>
      <c r="E15" s="28"/>
      <c r="F15" s="28"/>
      <c r="G15" s="29" t="s">
        <v>37</v>
      </c>
      <c r="H15" s="29" t="s">
        <v>45</v>
      </c>
      <c r="I15" s="30">
        <f>28100</f>
        <v>28100</v>
      </c>
      <c r="J15" s="31">
        <f>176769.13</f>
        <v>176769.13</v>
      </c>
      <c r="K15" s="31"/>
      <c r="L15" s="31"/>
      <c r="M15" s="31"/>
      <c r="N15" s="32">
        <f>-148669.13</f>
        <v>-148669.13</v>
      </c>
      <c r="O15" s="32"/>
    </row>
    <row r="16" spans="1:15" s="1" customFormat="1" ht="13.5" customHeight="1">
      <c r="A16" s="28" t="s">
        <v>46</v>
      </c>
      <c r="B16" s="28"/>
      <c r="C16" s="28"/>
      <c r="D16" s="28"/>
      <c r="E16" s="28"/>
      <c r="F16" s="28"/>
      <c r="G16" s="29" t="s">
        <v>37</v>
      </c>
      <c r="H16" s="29" t="s">
        <v>47</v>
      </c>
      <c r="I16" s="34" t="s">
        <v>43</v>
      </c>
      <c r="J16" s="31">
        <f>-12365</f>
        <v>-12365</v>
      </c>
      <c r="K16" s="31"/>
      <c r="L16" s="31"/>
      <c r="M16" s="31"/>
      <c r="N16" s="32">
        <f>0</f>
        <v>0</v>
      </c>
      <c r="O16" s="32"/>
    </row>
    <row r="17" spans="1:15" s="1" customFormat="1" ht="13.5" customHeight="1">
      <c r="A17" s="28" t="s">
        <v>48</v>
      </c>
      <c r="B17" s="28"/>
      <c r="C17" s="28"/>
      <c r="D17" s="28"/>
      <c r="E17" s="28"/>
      <c r="F17" s="28"/>
      <c r="G17" s="29" t="s">
        <v>37</v>
      </c>
      <c r="H17" s="29" t="s">
        <v>49</v>
      </c>
      <c r="I17" s="30">
        <f>600</f>
        <v>600</v>
      </c>
      <c r="J17" s="33" t="s">
        <v>43</v>
      </c>
      <c r="K17" s="33"/>
      <c r="L17" s="33"/>
      <c r="M17" s="33"/>
      <c r="N17" s="32">
        <f>600</f>
        <v>600</v>
      </c>
      <c r="O17" s="32"/>
    </row>
    <row r="18" spans="1:15" s="1" customFormat="1" ht="24" customHeight="1">
      <c r="A18" s="28" t="s">
        <v>50</v>
      </c>
      <c r="B18" s="28"/>
      <c r="C18" s="28"/>
      <c r="D18" s="28"/>
      <c r="E18" s="28"/>
      <c r="F18" s="28"/>
      <c r="G18" s="29" t="s">
        <v>37</v>
      </c>
      <c r="H18" s="29" t="s">
        <v>51</v>
      </c>
      <c r="I18" s="30">
        <f>5000</f>
        <v>5000</v>
      </c>
      <c r="J18" s="31">
        <f>180358.78</f>
        <v>180358.78</v>
      </c>
      <c r="K18" s="31"/>
      <c r="L18" s="31"/>
      <c r="M18" s="31"/>
      <c r="N18" s="32">
        <f>-175358.78</f>
        <v>-175358.78</v>
      </c>
      <c r="O18" s="32"/>
    </row>
    <row r="19" spans="1:15" s="1" customFormat="1" ht="24" customHeight="1">
      <c r="A19" s="28" t="s">
        <v>52</v>
      </c>
      <c r="B19" s="28"/>
      <c r="C19" s="28"/>
      <c r="D19" s="28"/>
      <c r="E19" s="28"/>
      <c r="F19" s="28"/>
      <c r="G19" s="29" t="s">
        <v>37</v>
      </c>
      <c r="H19" s="29" t="s">
        <v>53</v>
      </c>
      <c r="I19" s="34" t="s">
        <v>43</v>
      </c>
      <c r="J19" s="31">
        <f>8260.86</f>
        <v>8260.86</v>
      </c>
      <c r="K19" s="31"/>
      <c r="L19" s="31"/>
      <c r="M19" s="31"/>
      <c r="N19" s="32">
        <f>0</f>
        <v>0</v>
      </c>
      <c r="O19" s="32"/>
    </row>
    <row r="20" spans="1:15" s="1" customFormat="1" ht="24" customHeight="1">
      <c r="A20" s="28" t="s">
        <v>54</v>
      </c>
      <c r="B20" s="28"/>
      <c r="C20" s="28"/>
      <c r="D20" s="28"/>
      <c r="E20" s="28"/>
      <c r="F20" s="28"/>
      <c r="G20" s="29" t="s">
        <v>37</v>
      </c>
      <c r="H20" s="29" t="s">
        <v>55</v>
      </c>
      <c r="I20" s="30">
        <f>50000</f>
        <v>50000</v>
      </c>
      <c r="J20" s="31">
        <f>10493.15</f>
        <v>10493.15</v>
      </c>
      <c r="K20" s="31"/>
      <c r="L20" s="31"/>
      <c r="M20" s="31"/>
      <c r="N20" s="32">
        <f>39506.85</f>
        <v>39506.85</v>
      </c>
      <c r="O20" s="32"/>
    </row>
    <row r="21" spans="1:15" s="1" customFormat="1" ht="45" customHeight="1">
      <c r="A21" s="28" t="s">
        <v>56</v>
      </c>
      <c r="B21" s="28"/>
      <c r="C21" s="28"/>
      <c r="D21" s="28"/>
      <c r="E21" s="28"/>
      <c r="F21" s="28"/>
      <c r="G21" s="29" t="s">
        <v>37</v>
      </c>
      <c r="H21" s="29" t="s">
        <v>57</v>
      </c>
      <c r="I21" s="30">
        <f>1000</f>
        <v>1000</v>
      </c>
      <c r="J21" s="33" t="s">
        <v>43</v>
      </c>
      <c r="K21" s="33"/>
      <c r="L21" s="33"/>
      <c r="M21" s="33"/>
      <c r="N21" s="32">
        <f>1000</f>
        <v>1000</v>
      </c>
      <c r="O21" s="32"/>
    </row>
    <row r="22" spans="1:15" s="1" customFormat="1" ht="45" customHeight="1">
      <c r="A22" s="28" t="s">
        <v>58</v>
      </c>
      <c r="B22" s="28"/>
      <c r="C22" s="28"/>
      <c r="D22" s="28"/>
      <c r="E22" s="28"/>
      <c r="F22" s="28"/>
      <c r="G22" s="29" t="s">
        <v>37</v>
      </c>
      <c r="H22" s="29" t="s">
        <v>59</v>
      </c>
      <c r="I22" s="30">
        <f>800</f>
        <v>800</v>
      </c>
      <c r="J22" s="33" t="s">
        <v>43</v>
      </c>
      <c r="K22" s="33"/>
      <c r="L22" s="33"/>
      <c r="M22" s="33"/>
      <c r="N22" s="32">
        <f>800</f>
        <v>800</v>
      </c>
      <c r="O22" s="32"/>
    </row>
    <row r="23" spans="1:15" s="1" customFormat="1" ht="24" customHeight="1">
      <c r="A23" s="28" t="s">
        <v>60</v>
      </c>
      <c r="B23" s="28"/>
      <c r="C23" s="28"/>
      <c r="D23" s="28"/>
      <c r="E23" s="28"/>
      <c r="F23" s="28"/>
      <c r="G23" s="29" t="s">
        <v>37</v>
      </c>
      <c r="H23" s="29" t="s">
        <v>61</v>
      </c>
      <c r="I23" s="30">
        <f>2789500</f>
        <v>2789500</v>
      </c>
      <c r="J23" s="31">
        <f>2789500</f>
        <v>2789500</v>
      </c>
      <c r="K23" s="31"/>
      <c r="L23" s="31"/>
      <c r="M23" s="31"/>
      <c r="N23" s="32">
        <f>0</f>
        <v>0</v>
      </c>
      <c r="O23" s="32"/>
    </row>
    <row r="24" spans="1:15" s="1" customFormat="1" ht="24" customHeight="1">
      <c r="A24" s="28" t="s">
        <v>62</v>
      </c>
      <c r="B24" s="28"/>
      <c r="C24" s="28"/>
      <c r="D24" s="28"/>
      <c r="E24" s="28"/>
      <c r="F24" s="28"/>
      <c r="G24" s="29" t="s">
        <v>37</v>
      </c>
      <c r="H24" s="29" t="s">
        <v>63</v>
      </c>
      <c r="I24" s="30">
        <f>71354</f>
        <v>71354</v>
      </c>
      <c r="J24" s="31">
        <f>71354</f>
        <v>71354</v>
      </c>
      <c r="K24" s="31"/>
      <c r="L24" s="31"/>
      <c r="M24" s="31"/>
      <c r="N24" s="32">
        <f>0</f>
        <v>0</v>
      </c>
      <c r="O24" s="32"/>
    </row>
    <row r="25" spans="1:15" s="1" customFormat="1" ht="33.75" customHeight="1">
      <c r="A25" s="28" t="s">
        <v>64</v>
      </c>
      <c r="B25" s="28"/>
      <c r="C25" s="28"/>
      <c r="D25" s="28"/>
      <c r="E25" s="28"/>
      <c r="F25" s="28"/>
      <c r="G25" s="29" t="s">
        <v>37</v>
      </c>
      <c r="H25" s="29" t="s">
        <v>65</v>
      </c>
      <c r="I25" s="30">
        <f>98566</f>
        <v>98566</v>
      </c>
      <c r="J25" s="31">
        <f>98566</f>
        <v>98566</v>
      </c>
      <c r="K25" s="31"/>
      <c r="L25" s="31"/>
      <c r="M25" s="31"/>
      <c r="N25" s="32">
        <f>0</f>
        <v>0</v>
      </c>
      <c r="O25" s="32"/>
    </row>
    <row r="26" spans="1:15" s="1" customFormat="1" ht="13.5" customHeight="1">
      <c r="A26" s="35" t="s">
        <v>18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</row>
    <row r="27" spans="1:15" s="1" customFormat="1" ht="13.5" customHeight="1">
      <c r="A27" s="12" t="s">
        <v>66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 s="1" customFormat="1" ht="34.5" customHeight="1">
      <c r="A28" s="13" t="s">
        <v>24</v>
      </c>
      <c r="B28" s="13"/>
      <c r="C28" s="13"/>
      <c r="D28" s="13"/>
      <c r="E28" s="13"/>
      <c r="F28" s="13"/>
      <c r="G28" s="14" t="s">
        <v>25</v>
      </c>
      <c r="H28" s="14" t="s">
        <v>67</v>
      </c>
      <c r="I28" s="15" t="s">
        <v>27</v>
      </c>
      <c r="J28" s="16" t="s">
        <v>28</v>
      </c>
      <c r="K28" s="16"/>
      <c r="L28" s="16"/>
      <c r="M28" s="16"/>
      <c r="N28" s="17" t="s">
        <v>29</v>
      </c>
      <c r="O28" s="17"/>
    </row>
    <row r="29" spans="1:15" s="1" customFormat="1" ht="13.5" customHeight="1">
      <c r="A29" s="18" t="s">
        <v>30</v>
      </c>
      <c r="B29" s="18"/>
      <c r="C29" s="18"/>
      <c r="D29" s="18"/>
      <c r="E29" s="18"/>
      <c r="F29" s="18"/>
      <c r="G29" s="19" t="s">
        <v>31</v>
      </c>
      <c r="H29" s="19" t="s">
        <v>32</v>
      </c>
      <c r="I29" s="20" t="s">
        <v>33</v>
      </c>
      <c r="J29" s="21" t="s">
        <v>34</v>
      </c>
      <c r="K29" s="21"/>
      <c r="L29" s="21"/>
      <c r="M29" s="21"/>
      <c r="N29" s="22" t="s">
        <v>35</v>
      </c>
      <c r="O29" s="22"/>
    </row>
    <row r="30" spans="1:15" s="1" customFormat="1" ht="13.5" customHeight="1">
      <c r="A30" s="23" t="s">
        <v>68</v>
      </c>
      <c r="B30" s="23"/>
      <c r="C30" s="23"/>
      <c r="D30" s="23"/>
      <c r="E30" s="23"/>
      <c r="F30" s="23"/>
      <c r="G30" s="24" t="s">
        <v>69</v>
      </c>
      <c r="H30" s="24" t="s">
        <v>38</v>
      </c>
      <c r="I30" s="25">
        <f>3088120</f>
        <v>3088120</v>
      </c>
      <c r="J30" s="26">
        <f>3057725.96</f>
        <v>3057725.96</v>
      </c>
      <c r="K30" s="26"/>
      <c r="L30" s="26"/>
      <c r="M30" s="26"/>
      <c r="N30" s="27">
        <f>30394.04</f>
        <v>30394.04</v>
      </c>
      <c r="O30" s="27"/>
    </row>
    <row r="31" spans="1:15" s="1" customFormat="1" ht="13.5" customHeight="1">
      <c r="A31" s="36" t="s">
        <v>70</v>
      </c>
      <c r="B31" s="36"/>
      <c r="C31" s="36"/>
      <c r="D31" s="36"/>
      <c r="E31" s="36"/>
      <c r="F31" s="36"/>
      <c r="G31" s="37" t="s">
        <v>69</v>
      </c>
      <c r="H31" s="37" t="s">
        <v>71</v>
      </c>
      <c r="I31" s="38">
        <f>201336</f>
        <v>201336</v>
      </c>
      <c r="J31" s="39">
        <f>201336</f>
        <v>201336</v>
      </c>
      <c r="K31" s="39"/>
      <c r="L31" s="39"/>
      <c r="M31" s="39"/>
      <c r="N31" s="40">
        <f aca="true" t="shared" si="0" ref="N31:N36">0</f>
        <v>0</v>
      </c>
      <c r="O31" s="40"/>
    </row>
    <row r="32" spans="1:15" s="1" customFormat="1" ht="13.5" customHeight="1">
      <c r="A32" s="36" t="s">
        <v>72</v>
      </c>
      <c r="B32" s="36"/>
      <c r="C32" s="36"/>
      <c r="D32" s="36"/>
      <c r="E32" s="36"/>
      <c r="F32" s="36"/>
      <c r="G32" s="37" t="s">
        <v>69</v>
      </c>
      <c r="H32" s="37" t="s">
        <v>73</v>
      </c>
      <c r="I32" s="38">
        <f>60804</f>
        <v>60804</v>
      </c>
      <c r="J32" s="39">
        <f>60804</f>
        <v>60804</v>
      </c>
      <c r="K32" s="39"/>
      <c r="L32" s="39"/>
      <c r="M32" s="39"/>
      <c r="N32" s="40">
        <f t="shared" si="0"/>
        <v>0</v>
      </c>
      <c r="O32" s="40"/>
    </row>
    <row r="33" spans="1:15" s="1" customFormat="1" ht="13.5" customHeight="1">
      <c r="A33" s="36" t="s">
        <v>70</v>
      </c>
      <c r="B33" s="36"/>
      <c r="C33" s="36"/>
      <c r="D33" s="36"/>
      <c r="E33" s="36"/>
      <c r="F33" s="36"/>
      <c r="G33" s="37" t="s">
        <v>69</v>
      </c>
      <c r="H33" s="37" t="s">
        <v>74</v>
      </c>
      <c r="I33" s="38">
        <f>914793</f>
        <v>914793</v>
      </c>
      <c r="J33" s="39">
        <f>914793</f>
        <v>914793</v>
      </c>
      <c r="K33" s="39"/>
      <c r="L33" s="39"/>
      <c r="M33" s="39"/>
      <c r="N33" s="40">
        <f t="shared" si="0"/>
        <v>0</v>
      </c>
      <c r="O33" s="40"/>
    </row>
    <row r="34" spans="1:15" s="1" customFormat="1" ht="13.5" customHeight="1">
      <c r="A34" s="36" t="s">
        <v>72</v>
      </c>
      <c r="B34" s="36"/>
      <c r="C34" s="36"/>
      <c r="D34" s="36"/>
      <c r="E34" s="36"/>
      <c r="F34" s="36"/>
      <c r="G34" s="37" t="s">
        <v>69</v>
      </c>
      <c r="H34" s="37" t="s">
        <v>75</v>
      </c>
      <c r="I34" s="38">
        <f>276267</f>
        <v>276267</v>
      </c>
      <c r="J34" s="39">
        <f>276267</f>
        <v>276267</v>
      </c>
      <c r="K34" s="39"/>
      <c r="L34" s="39"/>
      <c r="M34" s="39"/>
      <c r="N34" s="40">
        <f t="shared" si="0"/>
        <v>0</v>
      </c>
      <c r="O34" s="40"/>
    </row>
    <row r="35" spans="1:15" s="1" customFormat="1" ht="13.5" customHeight="1">
      <c r="A35" s="36" t="s">
        <v>76</v>
      </c>
      <c r="B35" s="36"/>
      <c r="C35" s="36"/>
      <c r="D35" s="36"/>
      <c r="E35" s="36"/>
      <c r="F35" s="36"/>
      <c r="G35" s="37" t="s">
        <v>69</v>
      </c>
      <c r="H35" s="37" t="s">
        <v>77</v>
      </c>
      <c r="I35" s="38">
        <f>10000</f>
        <v>10000</v>
      </c>
      <c r="J35" s="39">
        <f>10000</f>
        <v>10000</v>
      </c>
      <c r="K35" s="39"/>
      <c r="L35" s="39"/>
      <c r="M35" s="39"/>
      <c r="N35" s="40">
        <f t="shared" si="0"/>
        <v>0</v>
      </c>
      <c r="O35" s="40"/>
    </row>
    <row r="36" spans="1:15" s="1" customFormat="1" ht="13.5" customHeight="1">
      <c r="A36" s="36" t="s">
        <v>78</v>
      </c>
      <c r="B36" s="36"/>
      <c r="C36" s="36"/>
      <c r="D36" s="36"/>
      <c r="E36" s="36"/>
      <c r="F36" s="36"/>
      <c r="G36" s="37" t="s">
        <v>69</v>
      </c>
      <c r="H36" s="37" t="s">
        <v>79</v>
      </c>
      <c r="I36" s="38">
        <f>0</f>
        <v>0</v>
      </c>
      <c r="J36" s="41" t="s">
        <v>43</v>
      </c>
      <c r="K36" s="41"/>
      <c r="L36" s="41"/>
      <c r="M36" s="41"/>
      <c r="N36" s="40">
        <f t="shared" si="0"/>
        <v>0</v>
      </c>
      <c r="O36" s="40"/>
    </row>
    <row r="37" spans="1:15" s="1" customFormat="1" ht="13.5" customHeight="1">
      <c r="A37" s="36" t="s">
        <v>80</v>
      </c>
      <c r="B37" s="36"/>
      <c r="C37" s="36"/>
      <c r="D37" s="36"/>
      <c r="E37" s="36"/>
      <c r="F37" s="36"/>
      <c r="G37" s="37" t="s">
        <v>69</v>
      </c>
      <c r="H37" s="37" t="s">
        <v>81</v>
      </c>
      <c r="I37" s="38">
        <f>16000</f>
        <v>16000</v>
      </c>
      <c r="J37" s="39">
        <f>11671.03</f>
        <v>11671.03</v>
      </c>
      <c r="K37" s="39"/>
      <c r="L37" s="39"/>
      <c r="M37" s="39"/>
      <c r="N37" s="40">
        <f>4328.97</f>
        <v>4328.97</v>
      </c>
      <c r="O37" s="40"/>
    </row>
    <row r="38" spans="1:15" s="1" customFormat="1" ht="13.5" customHeight="1">
      <c r="A38" s="36" t="s">
        <v>82</v>
      </c>
      <c r="B38" s="36"/>
      <c r="C38" s="36"/>
      <c r="D38" s="36"/>
      <c r="E38" s="36"/>
      <c r="F38" s="36"/>
      <c r="G38" s="37" t="s">
        <v>69</v>
      </c>
      <c r="H38" s="37" t="s">
        <v>83</v>
      </c>
      <c r="I38" s="38">
        <f>25000</f>
        <v>25000</v>
      </c>
      <c r="J38" s="39">
        <f>25000</f>
        <v>25000</v>
      </c>
      <c r="K38" s="39"/>
      <c r="L38" s="39"/>
      <c r="M38" s="39"/>
      <c r="N38" s="40">
        <f>0</f>
        <v>0</v>
      </c>
      <c r="O38" s="40"/>
    </row>
    <row r="39" spans="1:15" s="1" customFormat="1" ht="13.5" customHeight="1">
      <c r="A39" s="36" t="s">
        <v>78</v>
      </c>
      <c r="B39" s="36"/>
      <c r="C39" s="36"/>
      <c r="D39" s="36"/>
      <c r="E39" s="36"/>
      <c r="F39" s="36"/>
      <c r="G39" s="37" t="s">
        <v>69</v>
      </c>
      <c r="H39" s="37" t="s">
        <v>84</v>
      </c>
      <c r="I39" s="38">
        <f>11000</f>
        <v>11000</v>
      </c>
      <c r="J39" s="39">
        <f>11000</f>
        <v>11000</v>
      </c>
      <c r="K39" s="39"/>
      <c r="L39" s="39"/>
      <c r="M39" s="39"/>
      <c r="N39" s="40">
        <f>0</f>
        <v>0</v>
      </c>
      <c r="O39" s="40"/>
    </row>
    <row r="40" spans="1:15" s="1" customFormat="1" ht="13.5" customHeight="1">
      <c r="A40" s="36" t="s">
        <v>85</v>
      </c>
      <c r="B40" s="36"/>
      <c r="C40" s="36"/>
      <c r="D40" s="36"/>
      <c r="E40" s="36"/>
      <c r="F40" s="36"/>
      <c r="G40" s="37" t="s">
        <v>69</v>
      </c>
      <c r="H40" s="37" t="s">
        <v>86</v>
      </c>
      <c r="I40" s="38">
        <f>60000</f>
        <v>60000</v>
      </c>
      <c r="J40" s="39">
        <f>60000</f>
        <v>60000</v>
      </c>
      <c r="K40" s="39"/>
      <c r="L40" s="39"/>
      <c r="M40" s="39"/>
      <c r="N40" s="40">
        <f>0</f>
        <v>0</v>
      </c>
      <c r="O40" s="40"/>
    </row>
    <row r="41" spans="1:15" s="1" customFormat="1" ht="13.5" customHeight="1">
      <c r="A41" s="36" t="s">
        <v>87</v>
      </c>
      <c r="B41" s="36"/>
      <c r="C41" s="36"/>
      <c r="D41" s="36"/>
      <c r="E41" s="36"/>
      <c r="F41" s="36"/>
      <c r="G41" s="37" t="s">
        <v>69</v>
      </c>
      <c r="H41" s="37" t="s">
        <v>88</v>
      </c>
      <c r="I41" s="38">
        <f>80000</f>
        <v>80000</v>
      </c>
      <c r="J41" s="39">
        <f>80000</f>
        <v>80000</v>
      </c>
      <c r="K41" s="39"/>
      <c r="L41" s="39"/>
      <c r="M41" s="39"/>
      <c r="N41" s="40">
        <f>0</f>
        <v>0</v>
      </c>
      <c r="O41" s="40"/>
    </row>
    <row r="42" spans="1:15" s="1" customFormat="1" ht="13.5" customHeight="1">
      <c r="A42" s="36" t="s">
        <v>89</v>
      </c>
      <c r="B42" s="36"/>
      <c r="C42" s="36"/>
      <c r="D42" s="36"/>
      <c r="E42" s="36"/>
      <c r="F42" s="36"/>
      <c r="G42" s="37" t="s">
        <v>69</v>
      </c>
      <c r="H42" s="37" t="s">
        <v>90</v>
      </c>
      <c r="I42" s="38">
        <f>14479</f>
        <v>14479</v>
      </c>
      <c r="J42" s="39">
        <f>14479</f>
        <v>14479</v>
      </c>
      <c r="K42" s="39"/>
      <c r="L42" s="39"/>
      <c r="M42" s="39"/>
      <c r="N42" s="40">
        <f>0</f>
        <v>0</v>
      </c>
      <c r="O42" s="40"/>
    </row>
    <row r="43" spans="1:15" s="1" customFormat="1" ht="13.5" customHeight="1">
      <c r="A43" s="36" t="s">
        <v>89</v>
      </c>
      <c r="B43" s="36"/>
      <c r="C43" s="36"/>
      <c r="D43" s="36"/>
      <c r="E43" s="36"/>
      <c r="F43" s="36"/>
      <c r="G43" s="37" t="s">
        <v>69</v>
      </c>
      <c r="H43" s="37" t="s">
        <v>91</v>
      </c>
      <c r="I43" s="38">
        <f>1000</f>
        <v>1000</v>
      </c>
      <c r="J43" s="41" t="s">
        <v>43</v>
      </c>
      <c r="K43" s="41"/>
      <c r="L43" s="41"/>
      <c r="M43" s="41"/>
      <c r="N43" s="40">
        <f>1000</f>
        <v>1000</v>
      </c>
      <c r="O43" s="40"/>
    </row>
    <row r="44" spans="1:15" s="1" customFormat="1" ht="13.5" customHeight="1">
      <c r="A44" s="36" t="s">
        <v>78</v>
      </c>
      <c r="B44" s="36"/>
      <c r="C44" s="36"/>
      <c r="D44" s="36"/>
      <c r="E44" s="36"/>
      <c r="F44" s="36"/>
      <c r="G44" s="37" t="s">
        <v>69</v>
      </c>
      <c r="H44" s="37" t="s">
        <v>92</v>
      </c>
      <c r="I44" s="38">
        <f>113834</f>
        <v>113834</v>
      </c>
      <c r="J44" s="39">
        <f>113834</f>
        <v>113834</v>
      </c>
      <c r="K44" s="39"/>
      <c r="L44" s="39"/>
      <c r="M44" s="39"/>
      <c r="N44" s="40">
        <f aca="true" t="shared" si="1" ref="N44:N53">0</f>
        <v>0</v>
      </c>
      <c r="O44" s="40"/>
    </row>
    <row r="45" spans="1:15" s="1" customFormat="1" ht="13.5" customHeight="1">
      <c r="A45" s="36" t="s">
        <v>70</v>
      </c>
      <c r="B45" s="36"/>
      <c r="C45" s="36"/>
      <c r="D45" s="36"/>
      <c r="E45" s="36"/>
      <c r="F45" s="36"/>
      <c r="G45" s="37" t="s">
        <v>69</v>
      </c>
      <c r="H45" s="37" t="s">
        <v>93</v>
      </c>
      <c r="I45" s="38">
        <f>45983</f>
        <v>45983</v>
      </c>
      <c r="J45" s="39">
        <f>45983</f>
        <v>45983</v>
      </c>
      <c r="K45" s="39"/>
      <c r="L45" s="39"/>
      <c r="M45" s="39"/>
      <c r="N45" s="40">
        <f t="shared" si="1"/>
        <v>0</v>
      </c>
      <c r="O45" s="40"/>
    </row>
    <row r="46" spans="1:15" s="1" customFormat="1" ht="13.5" customHeight="1">
      <c r="A46" s="36" t="s">
        <v>72</v>
      </c>
      <c r="B46" s="36"/>
      <c r="C46" s="36"/>
      <c r="D46" s="36"/>
      <c r="E46" s="36"/>
      <c r="F46" s="36"/>
      <c r="G46" s="37" t="s">
        <v>69</v>
      </c>
      <c r="H46" s="37" t="s">
        <v>94</v>
      </c>
      <c r="I46" s="38">
        <f>13885</f>
        <v>13885</v>
      </c>
      <c r="J46" s="39">
        <f>13885</f>
        <v>13885</v>
      </c>
      <c r="K46" s="39"/>
      <c r="L46" s="39"/>
      <c r="M46" s="39"/>
      <c r="N46" s="40">
        <f t="shared" si="1"/>
        <v>0</v>
      </c>
      <c r="O46" s="40"/>
    </row>
    <row r="47" spans="1:15" s="1" customFormat="1" ht="13.5" customHeight="1">
      <c r="A47" s="36" t="s">
        <v>95</v>
      </c>
      <c r="B47" s="36"/>
      <c r="C47" s="36"/>
      <c r="D47" s="36"/>
      <c r="E47" s="36"/>
      <c r="F47" s="36"/>
      <c r="G47" s="37" t="s">
        <v>69</v>
      </c>
      <c r="H47" s="37" t="s">
        <v>96</v>
      </c>
      <c r="I47" s="38">
        <f>5000</f>
        <v>5000</v>
      </c>
      <c r="J47" s="39">
        <f>5000</f>
        <v>5000</v>
      </c>
      <c r="K47" s="39"/>
      <c r="L47" s="39"/>
      <c r="M47" s="39"/>
      <c r="N47" s="40">
        <f t="shared" si="1"/>
        <v>0</v>
      </c>
      <c r="O47" s="40"/>
    </row>
    <row r="48" spans="1:15" s="1" customFormat="1" ht="13.5" customHeight="1">
      <c r="A48" s="36" t="s">
        <v>76</v>
      </c>
      <c r="B48" s="36"/>
      <c r="C48" s="36"/>
      <c r="D48" s="36"/>
      <c r="E48" s="36"/>
      <c r="F48" s="36"/>
      <c r="G48" s="37" t="s">
        <v>69</v>
      </c>
      <c r="H48" s="37" t="s">
        <v>97</v>
      </c>
      <c r="I48" s="38">
        <f>4000</f>
        <v>4000</v>
      </c>
      <c r="J48" s="39">
        <f>4000</f>
        <v>4000</v>
      </c>
      <c r="K48" s="39"/>
      <c r="L48" s="39"/>
      <c r="M48" s="39"/>
      <c r="N48" s="40">
        <f t="shared" si="1"/>
        <v>0</v>
      </c>
      <c r="O48" s="40"/>
    </row>
    <row r="49" spans="1:15" s="1" customFormat="1" ht="13.5" customHeight="1">
      <c r="A49" s="36" t="s">
        <v>80</v>
      </c>
      <c r="B49" s="36"/>
      <c r="C49" s="36"/>
      <c r="D49" s="36"/>
      <c r="E49" s="36"/>
      <c r="F49" s="36"/>
      <c r="G49" s="37" t="s">
        <v>69</v>
      </c>
      <c r="H49" s="37" t="s">
        <v>98</v>
      </c>
      <c r="I49" s="38">
        <f>486</f>
        <v>486</v>
      </c>
      <c r="J49" s="39">
        <f>486</f>
        <v>486</v>
      </c>
      <c r="K49" s="39"/>
      <c r="L49" s="39"/>
      <c r="M49" s="39"/>
      <c r="N49" s="40">
        <f t="shared" si="1"/>
        <v>0</v>
      </c>
      <c r="O49" s="40"/>
    </row>
    <row r="50" spans="1:15" s="1" customFormat="1" ht="13.5" customHeight="1">
      <c r="A50" s="36" t="s">
        <v>99</v>
      </c>
      <c r="B50" s="36"/>
      <c r="C50" s="36"/>
      <c r="D50" s="36"/>
      <c r="E50" s="36"/>
      <c r="F50" s="36"/>
      <c r="G50" s="37" t="s">
        <v>69</v>
      </c>
      <c r="H50" s="37" t="s">
        <v>100</v>
      </c>
      <c r="I50" s="38">
        <f>0</f>
        <v>0</v>
      </c>
      <c r="J50" s="41" t="s">
        <v>43</v>
      </c>
      <c r="K50" s="41"/>
      <c r="L50" s="41"/>
      <c r="M50" s="41"/>
      <c r="N50" s="40">
        <f t="shared" si="1"/>
        <v>0</v>
      </c>
      <c r="O50" s="40"/>
    </row>
    <row r="51" spans="1:15" s="1" customFormat="1" ht="13.5" customHeight="1">
      <c r="A51" s="36" t="s">
        <v>78</v>
      </c>
      <c r="B51" s="36"/>
      <c r="C51" s="36"/>
      <c r="D51" s="36"/>
      <c r="E51" s="36"/>
      <c r="F51" s="36"/>
      <c r="G51" s="37" t="s">
        <v>69</v>
      </c>
      <c r="H51" s="37" t="s">
        <v>101</v>
      </c>
      <c r="I51" s="38">
        <f>0</f>
        <v>0</v>
      </c>
      <c r="J51" s="41" t="s">
        <v>43</v>
      </c>
      <c r="K51" s="41"/>
      <c r="L51" s="41"/>
      <c r="M51" s="41"/>
      <c r="N51" s="40">
        <f t="shared" si="1"/>
        <v>0</v>
      </c>
      <c r="O51" s="40"/>
    </row>
    <row r="52" spans="1:15" s="1" customFormat="1" ht="13.5" customHeight="1">
      <c r="A52" s="36" t="s">
        <v>87</v>
      </c>
      <c r="B52" s="36"/>
      <c r="C52" s="36"/>
      <c r="D52" s="36"/>
      <c r="E52" s="36"/>
      <c r="F52" s="36"/>
      <c r="G52" s="37" t="s">
        <v>69</v>
      </c>
      <c r="H52" s="37" t="s">
        <v>102</v>
      </c>
      <c r="I52" s="38">
        <f>2000</f>
        <v>2000</v>
      </c>
      <c r="J52" s="39">
        <f>2000</f>
        <v>2000</v>
      </c>
      <c r="K52" s="39"/>
      <c r="L52" s="39"/>
      <c r="M52" s="39"/>
      <c r="N52" s="40">
        <f t="shared" si="1"/>
        <v>0</v>
      </c>
      <c r="O52" s="40"/>
    </row>
    <row r="53" spans="1:15" s="1" customFormat="1" ht="13.5" customHeight="1">
      <c r="A53" s="36" t="s">
        <v>89</v>
      </c>
      <c r="B53" s="36"/>
      <c r="C53" s="36"/>
      <c r="D53" s="36"/>
      <c r="E53" s="36"/>
      <c r="F53" s="36"/>
      <c r="G53" s="37" t="s">
        <v>69</v>
      </c>
      <c r="H53" s="37" t="s">
        <v>103</v>
      </c>
      <c r="I53" s="38">
        <f>0</f>
        <v>0</v>
      </c>
      <c r="J53" s="41" t="s">
        <v>43</v>
      </c>
      <c r="K53" s="41"/>
      <c r="L53" s="41"/>
      <c r="M53" s="41"/>
      <c r="N53" s="40">
        <f t="shared" si="1"/>
        <v>0</v>
      </c>
      <c r="O53" s="40"/>
    </row>
    <row r="54" spans="1:15" s="1" customFormat="1" ht="13.5" customHeight="1">
      <c r="A54" s="36" t="s">
        <v>85</v>
      </c>
      <c r="B54" s="36"/>
      <c r="C54" s="36"/>
      <c r="D54" s="36"/>
      <c r="E54" s="36"/>
      <c r="F54" s="36"/>
      <c r="G54" s="37" t="s">
        <v>69</v>
      </c>
      <c r="H54" s="37" t="s">
        <v>104</v>
      </c>
      <c r="I54" s="38">
        <f>700000</f>
        <v>700000</v>
      </c>
      <c r="J54" s="39">
        <f>699950</f>
        <v>699950</v>
      </c>
      <c r="K54" s="39"/>
      <c r="L54" s="39"/>
      <c r="M54" s="39"/>
      <c r="N54" s="40">
        <f>50</f>
        <v>50</v>
      </c>
      <c r="O54" s="40"/>
    </row>
    <row r="55" spans="1:15" s="1" customFormat="1" ht="13.5" customHeight="1">
      <c r="A55" s="36" t="s">
        <v>80</v>
      </c>
      <c r="B55" s="36"/>
      <c r="C55" s="36"/>
      <c r="D55" s="36"/>
      <c r="E55" s="36"/>
      <c r="F55" s="36"/>
      <c r="G55" s="37" t="s">
        <v>69</v>
      </c>
      <c r="H55" s="37" t="s">
        <v>105</v>
      </c>
      <c r="I55" s="38">
        <f>172500</f>
        <v>172500</v>
      </c>
      <c r="J55" s="39">
        <f>147484.93</f>
        <v>147484.93</v>
      </c>
      <c r="K55" s="39"/>
      <c r="L55" s="39"/>
      <c r="M55" s="39"/>
      <c r="N55" s="40">
        <f>25015.07</f>
        <v>25015.07</v>
      </c>
      <c r="O55" s="40"/>
    </row>
    <row r="56" spans="1:15" s="1" customFormat="1" ht="13.5" customHeight="1">
      <c r="A56" s="36" t="s">
        <v>82</v>
      </c>
      <c r="B56" s="36"/>
      <c r="C56" s="36"/>
      <c r="D56" s="36"/>
      <c r="E56" s="36"/>
      <c r="F56" s="36"/>
      <c r="G56" s="37" t="s">
        <v>69</v>
      </c>
      <c r="H56" s="37" t="s">
        <v>106</v>
      </c>
      <c r="I56" s="38">
        <f>359753</f>
        <v>359753</v>
      </c>
      <c r="J56" s="39">
        <f>359753</f>
        <v>359753</v>
      </c>
      <c r="K56" s="39"/>
      <c r="L56" s="39"/>
      <c r="M56" s="39"/>
      <c r="N56" s="40">
        <f>0</f>
        <v>0</v>
      </c>
      <c r="O56" s="40"/>
    </row>
    <row r="57" spans="1:15" s="1" customFormat="1" ht="15" customHeight="1">
      <c r="A57" s="42" t="s">
        <v>107</v>
      </c>
      <c r="B57" s="42"/>
      <c r="C57" s="42"/>
      <c r="D57" s="42"/>
      <c r="E57" s="42"/>
      <c r="F57" s="42"/>
      <c r="G57" s="43" t="s">
        <v>108</v>
      </c>
      <c r="H57" s="43" t="s">
        <v>38</v>
      </c>
      <c r="I57" s="44">
        <f>0</f>
        <v>0</v>
      </c>
      <c r="J57" s="45">
        <f>343425.49</f>
        <v>343425.49</v>
      </c>
      <c r="K57" s="45"/>
      <c r="L57" s="45"/>
      <c r="M57" s="45"/>
      <c r="N57" s="46" t="s">
        <v>38</v>
      </c>
      <c r="O57" s="46"/>
    </row>
    <row r="58" spans="1:15" s="1" customFormat="1" ht="13.5" customHeight="1">
      <c r="A58" s="7" t="s">
        <v>18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s="1" customFormat="1" ht="13.5" customHeight="1">
      <c r="A59" s="12" t="s">
        <v>109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spans="1:15" s="1" customFormat="1" ht="45.75" customHeight="1">
      <c r="A60" s="13" t="s">
        <v>24</v>
      </c>
      <c r="B60" s="13"/>
      <c r="C60" s="13"/>
      <c r="D60" s="13"/>
      <c r="E60" s="13"/>
      <c r="F60" s="13"/>
      <c r="G60" s="14" t="s">
        <v>25</v>
      </c>
      <c r="H60" s="14" t="s">
        <v>110</v>
      </c>
      <c r="I60" s="15" t="s">
        <v>27</v>
      </c>
      <c r="J60" s="16" t="s">
        <v>28</v>
      </c>
      <c r="K60" s="16"/>
      <c r="L60" s="16"/>
      <c r="M60" s="16"/>
      <c r="N60" s="17" t="s">
        <v>29</v>
      </c>
      <c r="O60" s="17"/>
    </row>
    <row r="61" spans="1:15" s="1" customFormat="1" ht="12.75" customHeight="1">
      <c r="A61" s="18" t="s">
        <v>30</v>
      </c>
      <c r="B61" s="18"/>
      <c r="C61" s="18"/>
      <c r="D61" s="18"/>
      <c r="E61" s="18"/>
      <c r="F61" s="18"/>
      <c r="G61" s="19" t="s">
        <v>31</v>
      </c>
      <c r="H61" s="19" t="s">
        <v>32</v>
      </c>
      <c r="I61" s="20" t="s">
        <v>33</v>
      </c>
      <c r="J61" s="21" t="s">
        <v>34</v>
      </c>
      <c r="K61" s="21"/>
      <c r="L61" s="21"/>
      <c r="M61" s="21"/>
      <c r="N61" s="22" t="s">
        <v>35</v>
      </c>
      <c r="O61" s="22"/>
    </row>
    <row r="62" spans="1:15" s="1" customFormat="1" ht="13.5" customHeight="1">
      <c r="A62" s="23" t="s">
        <v>111</v>
      </c>
      <c r="B62" s="23"/>
      <c r="C62" s="23"/>
      <c r="D62" s="23"/>
      <c r="E62" s="23"/>
      <c r="F62" s="23"/>
      <c r="G62" s="24" t="s">
        <v>112</v>
      </c>
      <c r="H62" s="24" t="s">
        <v>38</v>
      </c>
      <c r="I62" s="47">
        <f>0</f>
        <v>0</v>
      </c>
      <c r="J62" s="26">
        <f>-343425.49</f>
        <v>-343425.49</v>
      </c>
      <c r="K62" s="26"/>
      <c r="L62" s="26"/>
      <c r="M62" s="26"/>
      <c r="N62" s="48">
        <f>0</f>
        <v>0</v>
      </c>
      <c r="O62" s="48"/>
    </row>
    <row r="63" spans="1:15" s="1" customFormat="1" ht="13.5" customHeight="1">
      <c r="A63" s="49" t="s">
        <v>113</v>
      </c>
      <c r="B63" s="49"/>
      <c r="C63" s="49"/>
      <c r="D63" s="49"/>
      <c r="E63" s="49"/>
      <c r="F63" s="49"/>
      <c r="G63" s="50" t="s">
        <v>18</v>
      </c>
      <c r="H63" s="50" t="s">
        <v>18</v>
      </c>
      <c r="I63" s="51" t="s">
        <v>18</v>
      </c>
      <c r="J63" s="52" t="s">
        <v>18</v>
      </c>
      <c r="K63" s="52"/>
      <c r="L63" s="52"/>
      <c r="M63" s="52"/>
      <c r="N63" s="53" t="s">
        <v>18</v>
      </c>
      <c r="O63" s="53"/>
    </row>
    <row r="64" spans="1:15" s="1" customFormat="1" ht="13.5" customHeight="1">
      <c r="A64" s="28" t="s">
        <v>114</v>
      </c>
      <c r="B64" s="28"/>
      <c r="C64" s="28"/>
      <c r="D64" s="28"/>
      <c r="E64" s="28"/>
      <c r="F64" s="28"/>
      <c r="G64" s="54" t="s">
        <v>115</v>
      </c>
      <c r="H64" s="29" t="s">
        <v>38</v>
      </c>
      <c r="I64" s="55" t="s">
        <v>43</v>
      </c>
      <c r="J64" s="33" t="s">
        <v>43</v>
      </c>
      <c r="K64" s="33"/>
      <c r="L64" s="33"/>
      <c r="M64" s="33"/>
      <c r="N64" s="56" t="s">
        <v>43</v>
      </c>
      <c r="O64" s="56"/>
    </row>
    <row r="65" spans="1:15" s="1" customFormat="1" ht="13.5" customHeight="1">
      <c r="A65" s="36" t="s">
        <v>18</v>
      </c>
      <c r="B65" s="36"/>
      <c r="C65" s="36"/>
      <c r="D65" s="36"/>
      <c r="E65" s="36"/>
      <c r="F65" s="36"/>
      <c r="G65" s="37" t="s">
        <v>115</v>
      </c>
      <c r="H65" s="37" t="s">
        <v>18</v>
      </c>
      <c r="I65" s="57" t="s">
        <v>43</v>
      </c>
      <c r="J65" s="41" t="s">
        <v>43</v>
      </c>
      <c r="K65" s="41"/>
      <c r="L65" s="41"/>
      <c r="M65" s="41"/>
      <c r="N65" s="58" t="s">
        <v>43</v>
      </c>
      <c r="O65" s="58"/>
    </row>
    <row r="66" spans="1:15" s="1" customFormat="1" ht="0.75" customHeight="1">
      <c r="A66" s="59" t="s">
        <v>18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</row>
    <row r="67" spans="1:15" s="1" customFormat="1" ht="13.5" customHeight="1">
      <c r="A67" s="36" t="s">
        <v>116</v>
      </c>
      <c r="B67" s="36"/>
      <c r="C67" s="36"/>
      <c r="D67" s="36"/>
      <c r="E67" s="36"/>
      <c r="F67" s="36"/>
      <c r="G67" s="50" t="s">
        <v>117</v>
      </c>
      <c r="H67" s="50" t="s">
        <v>38</v>
      </c>
      <c r="I67" s="51" t="s">
        <v>43</v>
      </c>
      <c r="J67" s="41" t="s">
        <v>43</v>
      </c>
      <c r="K67" s="41"/>
      <c r="L67" s="41"/>
      <c r="M67" s="41"/>
      <c r="N67" s="53" t="s">
        <v>43</v>
      </c>
      <c r="O67" s="53"/>
    </row>
    <row r="68" spans="1:15" s="1" customFormat="1" ht="13.5" customHeight="1">
      <c r="A68" s="36" t="s">
        <v>18</v>
      </c>
      <c r="B68" s="36"/>
      <c r="C68" s="36"/>
      <c r="D68" s="36"/>
      <c r="E68" s="36"/>
      <c r="F68" s="36"/>
      <c r="G68" s="37" t="s">
        <v>117</v>
      </c>
      <c r="H68" s="37" t="s">
        <v>18</v>
      </c>
      <c r="I68" s="57" t="s">
        <v>43</v>
      </c>
      <c r="J68" s="41" t="s">
        <v>43</v>
      </c>
      <c r="K68" s="41"/>
      <c r="L68" s="41"/>
      <c r="M68" s="41"/>
      <c r="N68" s="58" t="s">
        <v>43</v>
      </c>
      <c r="O68" s="58"/>
    </row>
    <row r="69" spans="1:15" s="1" customFormat="1" ht="13.5" customHeight="1">
      <c r="A69" s="36" t="s">
        <v>118</v>
      </c>
      <c r="B69" s="36"/>
      <c r="C69" s="36"/>
      <c r="D69" s="36"/>
      <c r="E69" s="36"/>
      <c r="F69" s="36"/>
      <c r="G69" s="37" t="s">
        <v>119</v>
      </c>
      <c r="H69" s="37" t="s">
        <v>120</v>
      </c>
      <c r="I69" s="60">
        <f>0</f>
        <v>0</v>
      </c>
      <c r="J69" s="39">
        <f>-343425.49</f>
        <v>-343425.49</v>
      </c>
      <c r="K69" s="39"/>
      <c r="L69" s="39"/>
      <c r="M69" s="39"/>
      <c r="N69" s="61">
        <f>0</f>
        <v>0</v>
      </c>
      <c r="O69" s="61"/>
    </row>
    <row r="70" spans="1:15" s="1" customFormat="1" ht="13.5" customHeight="1">
      <c r="A70" s="36" t="s">
        <v>121</v>
      </c>
      <c r="B70" s="36"/>
      <c r="C70" s="36"/>
      <c r="D70" s="36"/>
      <c r="E70" s="36"/>
      <c r="F70" s="36"/>
      <c r="G70" s="37" t="s">
        <v>122</v>
      </c>
      <c r="H70" s="37" t="s">
        <v>123</v>
      </c>
      <c r="I70" s="60">
        <f>-3088120</f>
        <v>-3088120</v>
      </c>
      <c r="J70" s="39">
        <f>-3539331.54</f>
        <v>-3539331.54</v>
      </c>
      <c r="K70" s="39"/>
      <c r="L70" s="39"/>
      <c r="M70" s="39"/>
      <c r="N70" s="62" t="s">
        <v>38</v>
      </c>
      <c r="O70" s="62"/>
    </row>
    <row r="71" spans="1:15" s="1" customFormat="1" ht="13.5" customHeight="1">
      <c r="A71" s="36" t="s">
        <v>124</v>
      </c>
      <c r="B71" s="36"/>
      <c r="C71" s="36"/>
      <c r="D71" s="36"/>
      <c r="E71" s="36"/>
      <c r="F71" s="36"/>
      <c r="G71" s="37" t="s">
        <v>125</v>
      </c>
      <c r="H71" s="37" t="s">
        <v>126</v>
      </c>
      <c r="I71" s="60">
        <f>3088120</f>
        <v>3088120</v>
      </c>
      <c r="J71" s="39">
        <f>3195906.05</f>
        <v>3195906.05</v>
      </c>
      <c r="K71" s="39"/>
      <c r="L71" s="39"/>
      <c r="M71" s="39"/>
      <c r="N71" s="62" t="s">
        <v>38</v>
      </c>
      <c r="O71" s="62"/>
    </row>
    <row r="72" spans="1:15" s="1" customFormat="1" ht="13.5" customHeight="1">
      <c r="A72" s="63" t="s">
        <v>18</v>
      </c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</row>
    <row r="73" spans="1:15" s="1" customFormat="1" ht="15.75" customHeight="1">
      <c r="A73" s="7" t="s">
        <v>18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s="1" customFormat="1" ht="13.5" customHeight="1">
      <c r="A74" s="64" t="s">
        <v>127</v>
      </c>
      <c r="B74" s="64"/>
      <c r="C74" s="64"/>
      <c r="D74" s="64"/>
      <c r="E74" s="64"/>
      <c r="F74" s="7" t="s">
        <v>18</v>
      </c>
      <c r="G74" s="7"/>
      <c r="H74" s="7"/>
      <c r="I74" s="7"/>
      <c r="J74" s="7"/>
      <c r="K74" s="7"/>
      <c r="L74" s="7"/>
      <c r="M74" s="7"/>
      <c r="N74" s="7"/>
      <c r="O74" s="7"/>
    </row>
    <row r="75" spans="1:15" s="1" customFormat="1" ht="13.5" customHeight="1">
      <c r="A75" s="4" t="s">
        <v>128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</sheetData>
  <sheetProtection/>
  <mergeCells count="197">
    <mergeCell ref="A75:O75"/>
    <mergeCell ref="A71:F71"/>
    <mergeCell ref="J71:M71"/>
    <mergeCell ref="N71:O71"/>
    <mergeCell ref="A72:O72"/>
    <mergeCell ref="A73:O73"/>
    <mergeCell ref="A74:E74"/>
    <mergeCell ref="F74:O74"/>
    <mergeCell ref="A69:F69"/>
    <mergeCell ref="J69:M69"/>
    <mergeCell ref="N69:O69"/>
    <mergeCell ref="A70:F70"/>
    <mergeCell ref="J70:M70"/>
    <mergeCell ref="N70:O70"/>
    <mergeCell ref="A66:O66"/>
    <mergeCell ref="A67:F67"/>
    <mergeCell ref="J67:M67"/>
    <mergeCell ref="N67:O67"/>
    <mergeCell ref="A68:F68"/>
    <mergeCell ref="J68:M68"/>
    <mergeCell ref="N68:O68"/>
    <mergeCell ref="A64:F64"/>
    <mergeCell ref="J64:M64"/>
    <mergeCell ref="N64:O64"/>
    <mergeCell ref="A65:F65"/>
    <mergeCell ref="J65:M65"/>
    <mergeCell ref="N65:O65"/>
    <mergeCell ref="A62:F62"/>
    <mergeCell ref="J62:M62"/>
    <mergeCell ref="N62:O62"/>
    <mergeCell ref="A63:F63"/>
    <mergeCell ref="J63:M63"/>
    <mergeCell ref="N63:O63"/>
    <mergeCell ref="A58:O58"/>
    <mergeCell ref="A59:O59"/>
    <mergeCell ref="A60:F60"/>
    <mergeCell ref="J60:M60"/>
    <mergeCell ref="N60:O60"/>
    <mergeCell ref="A61:F61"/>
    <mergeCell ref="J61:M61"/>
    <mergeCell ref="N61:O61"/>
    <mergeCell ref="A56:F56"/>
    <mergeCell ref="J56:M56"/>
    <mergeCell ref="N56:O56"/>
    <mergeCell ref="A57:F57"/>
    <mergeCell ref="J57:M57"/>
    <mergeCell ref="N57:O57"/>
    <mergeCell ref="A54:F54"/>
    <mergeCell ref="J54:M54"/>
    <mergeCell ref="N54:O54"/>
    <mergeCell ref="A55:F55"/>
    <mergeCell ref="J55:M55"/>
    <mergeCell ref="N55:O55"/>
    <mergeCell ref="A52:F52"/>
    <mergeCell ref="J52:M52"/>
    <mergeCell ref="N52:O52"/>
    <mergeCell ref="A53:F53"/>
    <mergeCell ref="J53:M53"/>
    <mergeCell ref="N53:O53"/>
    <mergeCell ref="A50:F50"/>
    <mergeCell ref="J50:M50"/>
    <mergeCell ref="N50:O50"/>
    <mergeCell ref="A51:F51"/>
    <mergeCell ref="J51:M51"/>
    <mergeCell ref="N51:O51"/>
    <mergeCell ref="A48:F48"/>
    <mergeCell ref="J48:M48"/>
    <mergeCell ref="N48:O48"/>
    <mergeCell ref="A49:F49"/>
    <mergeCell ref="J49:M49"/>
    <mergeCell ref="N49:O49"/>
    <mergeCell ref="A46:F46"/>
    <mergeCell ref="J46:M46"/>
    <mergeCell ref="N46:O46"/>
    <mergeCell ref="A47:F47"/>
    <mergeCell ref="J47:M47"/>
    <mergeCell ref="N47:O47"/>
    <mergeCell ref="A44:F44"/>
    <mergeCell ref="J44:M44"/>
    <mergeCell ref="N44:O44"/>
    <mergeCell ref="A45:F45"/>
    <mergeCell ref="J45:M45"/>
    <mergeCell ref="N45:O45"/>
    <mergeCell ref="A42:F42"/>
    <mergeCell ref="J42:M42"/>
    <mergeCell ref="N42:O42"/>
    <mergeCell ref="A43:F43"/>
    <mergeCell ref="J43:M43"/>
    <mergeCell ref="N43:O43"/>
    <mergeCell ref="A40:F40"/>
    <mergeCell ref="J40:M40"/>
    <mergeCell ref="N40:O40"/>
    <mergeCell ref="A41:F41"/>
    <mergeCell ref="J41:M41"/>
    <mergeCell ref="N41:O41"/>
    <mergeCell ref="A38:F38"/>
    <mergeCell ref="J38:M38"/>
    <mergeCell ref="N38:O38"/>
    <mergeCell ref="A39:F39"/>
    <mergeCell ref="J39:M39"/>
    <mergeCell ref="N39:O39"/>
    <mergeCell ref="A36:F36"/>
    <mergeCell ref="J36:M36"/>
    <mergeCell ref="N36:O36"/>
    <mergeCell ref="A37:F37"/>
    <mergeCell ref="J37:M37"/>
    <mergeCell ref="N37:O37"/>
    <mergeCell ref="A34:F34"/>
    <mergeCell ref="J34:M34"/>
    <mergeCell ref="N34:O34"/>
    <mergeCell ref="A35:F35"/>
    <mergeCell ref="J35:M35"/>
    <mergeCell ref="N35:O35"/>
    <mergeCell ref="A32:F32"/>
    <mergeCell ref="J32:M32"/>
    <mergeCell ref="N32:O32"/>
    <mergeCell ref="A33:F33"/>
    <mergeCell ref="J33:M33"/>
    <mergeCell ref="N33:O33"/>
    <mergeCell ref="A30:F30"/>
    <mergeCell ref="J30:M30"/>
    <mergeCell ref="N30:O30"/>
    <mergeCell ref="A31:F31"/>
    <mergeCell ref="J31:M31"/>
    <mergeCell ref="N31:O31"/>
    <mergeCell ref="A26:O26"/>
    <mergeCell ref="A27:O27"/>
    <mergeCell ref="A28:F28"/>
    <mergeCell ref="J28:M28"/>
    <mergeCell ref="N28:O28"/>
    <mergeCell ref="A29:F29"/>
    <mergeCell ref="J29:M29"/>
    <mergeCell ref="N29:O29"/>
    <mergeCell ref="A24:F24"/>
    <mergeCell ref="J24:M24"/>
    <mergeCell ref="N24:O24"/>
    <mergeCell ref="A25:F25"/>
    <mergeCell ref="J25:M25"/>
    <mergeCell ref="N25:O25"/>
    <mergeCell ref="A22:F22"/>
    <mergeCell ref="J22:M22"/>
    <mergeCell ref="N22:O22"/>
    <mergeCell ref="A23:F23"/>
    <mergeCell ref="J23:M23"/>
    <mergeCell ref="N23:O23"/>
    <mergeCell ref="A20:F20"/>
    <mergeCell ref="J20:M20"/>
    <mergeCell ref="N20:O20"/>
    <mergeCell ref="A21:F21"/>
    <mergeCell ref="J21:M21"/>
    <mergeCell ref="N21:O21"/>
    <mergeCell ref="A18:F18"/>
    <mergeCell ref="J18:M18"/>
    <mergeCell ref="N18:O18"/>
    <mergeCell ref="A19:F19"/>
    <mergeCell ref="J19:M19"/>
    <mergeCell ref="N19:O19"/>
    <mergeCell ref="A16:F16"/>
    <mergeCell ref="J16:M16"/>
    <mergeCell ref="N16:O16"/>
    <mergeCell ref="A17:F17"/>
    <mergeCell ref="J17:M17"/>
    <mergeCell ref="N17:O17"/>
    <mergeCell ref="A14:F14"/>
    <mergeCell ref="J14:M14"/>
    <mergeCell ref="N14:O14"/>
    <mergeCell ref="A15:F15"/>
    <mergeCell ref="J15:M15"/>
    <mergeCell ref="N15:O15"/>
    <mergeCell ref="A12:F12"/>
    <mergeCell ref="J12:M12"/>
    <mergeCell ref="N12:O12"/>
    <mergeCell ref="A13:F13"/>
    <mergeCell ref="J13:M13"/>
    <mergeCell ref="N13:O13"/>
    <mergeCell ref="A9:O9"/>
    <mergeCell ref="A10:F10"/>
    <mergeCell ref="J10:M10"/>
    <mergeCell ref="N10:O10"/>
    <mergeCell ref="A11:F11"/>
    <mergeCell ref="J11:M11"/>
    <mergeCell ref="N11:O11"/>
    <mergeCell ref="A6:D6"/>
    <mergeCell ref="E6:K6"/>
    <mergeCell ref="L6:N6"/>
    <mergeCell ref="B7:N7"/>
    <mergeCell ref="A8:B8"/>
    <mergeCell ref="C8:J8"/>
    <mergeCell ref="K8:N8"/>
    <mergeCell ref="A1:N1"/>
    <mergeCell ref="A2:N2"/>
    <mergeCell ref="A3:L3"/>
    <mergeCell ref="M3:N3"/>
    <mergeCell ref="A4:C5"/>
    <mergeCell ref="D4:K5"/>
    <mergeCell ref="L4:N4"/>
    <mergeCell ref="L5:N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26" max="255" man="1"/>
    <brk id="58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server</cp:lastModifiedBy>
  <dcterms:created xsi:type="dcterms:W3CDTF">2016-01-15T10:05:58Z</dcterms:created>
  <dcterms:modified xsi:type="dcterms:W3CDTF">2016-01-15T10:05:58Z</dcterms:modified>
  <cp:category/>
  <cp:version/>
  <cp:contentType/>
  <cp:contentStatus/>
</cp:coreProperties>
</file>